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\Desktop\FORMATOS CATASTRO\"/>
    </mc:Choice>
  </mc:AlternateContent>
  <bookViews>
    <workbookView xWindow="0" yWindow="0" windowWidth="20490" windowHeight="7665"/>
  </bookViews>
  <sheets>
    <sheet name="poa 2024" sheetId="3" r:id="rId1"/>
    <sheet name="indicadores" sheetId="8" r:id="rId2"/>
  </sheets>
  <definedNames>
    <definedName name="_xlnm.Print_Area" localSheetId="0">'poa 2024'!$A$4:$S$30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G9" i="8"/>
  <c r="G8" i="8"/>
  <c r="G7" i="8"/>
  <c r="G6" i="8"/>
  <c r="G5" i="8"/>
  <c r="G12" i="8"/>
  <c r="G11" i="8"/>
  <c r="G10" i="8"/>
  <c r="R15" i="3" l="1"/>
  <c r="I15" i="3"/>
  <c r="R14" i="3"/>
  <c r="P21" i="3"/>
  <c r="O21" i="3"/>
  <c r="K21" i="3"/>
  <c r="I21" i="3"/>
  <c r="G21" i="3"/>
  <c r="R21" i="3"/>
  <c r="R16" i="3"/>
  <c r="R17" i="3" s="1"/>
  <c r="R18" i="3"/>
  <c r="R20" i="3"/>
  <c r="J15" i="3" l="1"/>
  <c r="R19" i="3" l="1"/>
  <c r="O19" i="3" l="1"/>
  <c r="J19" i="3"/>
  <c r="H19" i="3"/>
  <c r="K19" i="3"/>
  <c r="G19" i="3"/>
  <c r="N19" i="3"/>
  <c r="I19" i="3"/>
  <c r="M19" i="3"/>
  <c r="P19" i="3"/>
  <c r="R12" i="3"/>
  <c r="R13" i="3" s="1"/>
  <c r="R26" i="3" l="1"/>
  <c r="R24" i="3"/>
  <c r="R25" i="3" s="1"/>
  <c r="R22" i="3"/>
  <c r="R27" i="3" l="1"/>
  <c r="Q27" i="3" s="1"/>
  <c r="R23" i="3"/>
  <c r="G23" i="3" s="1"/>
  <c r="N21" i="3"/>
  <c r="M21" i="3"/>
  <c r="H21" i="3"/>
  <c r="H27" i="3" l="1"/>
  <c r="L27" i="3"/>
  <c r="I27" i="3"/>
  <c r="G27" i="3"/>
  <c r="O27" i="3"/>
  <c r="N27" i="3"/>
  <c r="P27" i="3"/>
  <c r="K27" i="3"/>
  <c r="J27" i="3"/>
  <c r="P23" i="3"/>
  <c r="K23" i="3"/>
  <c r="M23" i="3"/>
  <c r="M27" i="3"/>
  <c r="F27" i="3"/>
  <c r="I23" i="3"/>
  <c r="H23" i="3"/>
  <c r="N23" i="3"/>
  <c r="O23" i="3"/>
  <c r="J23" i="3"/>
  <c r="L23" i="3"/>
  <c r="J21" i="3"/>
  <c r="F25" i="3"/>
  <c r="G25" i="3"/>
  <c r="H25" i="3"/>
  <c r="I25" i="3"/>
  <c r="J25" i="3"/>
  <c r="K25" i="3"/>
  <c r="L25" i="3"/>
  <c r="M25" i="3"/>
  <c r="N25" i="3"/>
  <c r="O25" i="3"/>
  <c r="P25" i="3"/>
  <c r="Q25" i="3"/>
  <c r="F13" i="3"/>
  <c r="G13" i="3"/>
  <c r="H13" i="3"/>
  <c r="I13" i="3"/>
  <c r="J13" i="3"/>
  <c r="K13" i="3"/>
  <c r="L13" i="3"/>
  <c r="M13" i="3"/>
  <c r="N13" i="3"/>
  <c r="O13" i="3"/>
  <c r="P13" i="3"/>
  <c r="Q13" i="3"/>
</calcChain>
</file>

<file path=xl/sharedStrings.xml><?xml version="1.0" encoding="utf-8"?>
<sst xmlns="http://schemas.openxmlformats.org/spreadsheetml/2006/main" count="54" uniqueCount="42">
  <si>
    <t>MUNICIPIO: 206 ZARAGOZA</t>
  </si>
  <si>
    <t>ACTIVIDADES QUE INTEGRAN EL PROGRAMA OPERATIVO ANUAL :</t>
  </si>
  <si>
    <t>NO.ACTIVIDAD</t>
  </si>
  <si>
    <t>SUBPROGRAMAS</t>
  </si>
  <si>
    <t>METAS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</si>
  <si>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</si>
  <si>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</si>
  <si>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</si>
  <si>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</si>
  <si>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</si>
  <si>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</si>
  <si>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</si>
  <si>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</si>
  <si>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</si>
  <si>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</si>
  <si>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</si>
  <si>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</si>
  <si>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AVANCE TOTAL</t>
  </si>
  <si>
    <t>U. MEDIDA</t>
  </si>
  <si>
    <t>CANTIDAD</t>
  </si>
  <si>
    <t>DIGITALIZAR LA CARTOGRAFIA CATASTRAL DE SU MUNICIPIO</t>
  </si>
  <si>
    <t>PREDIO</t>
  </si>
  <si>
    <t xml:space="preserve">ACTUALIZAR LOS PLANOS GENERALES  Y REGIONALES DE LAS LOCALIDADES URBANAS, ASI COMO SUS CODIGOS DE CALLES </t>
  </si>
  <si>
    <t>LOCALIDAD</t>
  </si>
  <si>
    <t xml:space="preserve">INVESTIGAR DATOS DE INFRAESTRUCTURA Y EQUIPAMIENTO URBANO DE LOCALIDADES URBANAS </t>
  </si>
  <si>
    <t xml:space="preserve">REALIZAR INVESTIGACIONES DE LOS VALORES COMERCIALES  DE SUELO URBANO  Y SUBURBANO  EN OPERACIONES DE  OFERTA Y VENTA DE MERCADO ABIERTO </t>
  </si>
  <si>
    <t xml:space="preserve">REALIZAR INVESTIGACIONES DE LOS VALORES COMERCIALES DE SUELO RURAL  EN OPERACIONES DE OFERTA Y VENTA DE MERCADO ABIERTO </t>
  </si>
  <si>
    <t xml:space="preserve">CONSERVAR Y ACTUALIZAR EL PADRON CATASTRAL DE SU MUNICIPIO </t>
  </si>
  <si>
    <t xml:space="preserve">REPORTAR LA EXPEDICION DE SERVICIOS CATASTRALES REALIZADOS POR LA OFICINA DE CATASTRO MUNICIPAL </t>
  </si>
  <si>
    <t>DOCUMENTO</t>
  </si>
  <si>
    <t>ACTUALIZACION POR MODIFICACIONES FISICAS A LA CARTOGRAFIA CATASTRAL</t>
  </si>
  <si>
    <t xml:space="preserve"> </t>
  </si>
  <si>
    <t>PROGRAMA OPERATIVO ANUAL (POA) 2024</t>
  </si>
  <si>
    <t>REPORTAR LA EXPEDICION DE SERVICIOS CATASTRALES REALIZADOS POR LA OFICINA DE CATASTRO MUNICIPAL</t>
  </si>
  <si>
    <t xml:space="preserve">REALIZAR INVESTIGACIONES DE LOS VALORES COMERCIALES DE SUELO URBANO Y SUBURBANO  EN OPERACIONES DE OFERTA Y VENTA DE MERCADO ABIERTO </t>
  </si>
  <si>
    <t>9</t>
  </si>
  <si>
    <t>600</t>
  </si>
  <si>
    <t xml:space="preserve">AVANCE TOTAL ANUAL PROGRAMADO </t>
  </si>
  <si>
    <t>OBJETIVO PROPUESTO</t>
  </si>
  <si>
    <t>2</t>
  </si>
  <si>
    <t xml:space="preserve">AVANCE ACTUAL </t>
  </si>
  <si>
    <t>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</si>
</sst>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 wrapText="1"/>
    </xf>
    <xf numFmtId="10" fontId="4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 wrapText="1"/>
    </xf>
    <xf numFmtId="10" fontId="4" fillId="0" borderId="10" xfId="1" applyNumberFormat="1" applyFont="1" applyBorder="1" applyAlignment="1">
      <alignment horizontal="center" vertical="center"/>
    </xf>
    <xf numFmtId="10" fontId="4" fillId="0" borderId="13" xfId="1" applyNumberFormat="1" applyFont="1" applyBorder="1" applyAlignment="1">
      <alignment horizontal="center" vertical="center" wrapText="1"/>
    </xf>
    <xf numFmtId="10" fontId="4" fillId="0" borderId="15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165" fontId="4" fillId="0" borderId="0" xfId="1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9" fontId="7" fillId="5" borderId="9" xfId="1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165" fontId="0" fillId="7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7"/>
  <sheetViews>
    <sheetView tabSelected="1" view="pageBreakPreview" topLeftCell="A4" zoomScale="55" zoomScaleNormal="55" zoomScaleSheetLayoutView="55" workbookViewId="0">
      <selection activeCell="Q6" sqref="Q6"/>
    </sheetView>
  </sheetViews>
  <sheetFormatPr baseColWidth="10" defaultRowHeight="15" x14ac:dyDescent="0.25"/>
  <cols>
    <col min="3" max="3" width="77.85546875" customWidth="1"/>
    <col min="4" max="4" width="13" customWidth="1"/>
  </cols>
  <sheetData>
    <row r="6" spans="1:18" x14ac:dyDescent="0.25">
      <c r="L6" t="s">
        <v>31</v>
      </c>
    </row>
    <row r="7" spans="1:18" ht="26.25" x14ac:dyDescent="0.4">
      <c r="C7" s="51" t="s">
        <v>32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8" ht="18.75" x14ac:dyDescent="0.3">
      <c r="A8" s="61" t="s">
        <v>0</v>
      </c>
      <c r="B8" s="61"/>
      <c r="C8" s="6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9.5" thickBot="1" x14ac:dyDescent="0.35">
      <c r="A9" s="52" t="s">
        <v>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5" customHeight="1" x14ac:dyDescent="0.25">
      <c r="A10" s="53" t="s">
        <v>2</v>
      </c>
      <c r="B10" s="55" t="s">
        <v>3</v>
      </c>
      <c r="C10" s="55"/>
      <c r="D10" s="57" t="s">
        <v>4</v>
      </c>
      <c r="E10" s="58"/>
      <c r="F10" s="59" t="s">
        <v>5</v>
      </c>
      <c r="G10" s="49" t="s">
        <v>6</v>
      </c>
      <c r="H10" s="49" t="s">
        <v>7</v>
      </c>
      <c r="I10" s="49" t="s">
        <v>8</v>
      </c>
      <c r="J10" s="49" t="s">
        <v>9</v>
      </c>
      <c r="K10" s="49" t="s">
        <v>10</v>
      </c>
      <c r="L10" s="49" t="s">
        <v>11</v>
      </c>
      <c r="M10" s="49" t="s">
        <v>12</v>
      </c>
      <c r="N10" s="49" t="s">
        <v>13</v>
      </c>
      <c r="O10" s="49" t="s">
        <v>14</v>
      </c>
      <c r="P10" s="49" t="s">
        <v>15</v>
      </c>
      <c r="Q10" s="49" t="s">
        <v>16</v>
      </c>
      <c r="R10" s="62" t="s">
        <v>17</v>
      </c>
    </row>
    <row r="11" spans="1:18" x14ac:dyDescent="0.25">
      <c r="A11" s="54"/>
      <c r="B11" s="56"/>
      <c r="C11" s="56"/>
      <c r="D11" s="1" t="s">
        <v>18</v>
      </c>
      <c r="E11" s="2" t="s">
        <v>19</v>
      </c>
      <c r="F11" s="6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63"/>
    </row>
    <row r="12" spans="1:18" ht="26.25" customHeight="1" x14ac:dyDescent="0.25">
      <c r="A12" s="37">
        <v>1</v>
      </c>
      <c r="B12" s="38" t="s">
        <v>20</v>
      </c>
      <c r="C12" s="39"/>
      <c r="D12" s="40" t="s">
        <v>21</v>
      </c>
      <c r="E12" s="41">
        <v>1824</v>
      </c>
      <c r="F12" s="3"/>
      <c r="G12" s="4">
        <v>195</v>
      </c>
      <c r="H12" s="4">
        <v>195</v>
      </c>
      <c r="I12" s="4">
        <v>195</v>
      </c>
      <c r="J12" s="4">
        <v>195</v>
      </c>
      <c r="K12" s="4">
        <v>195</v>
      </c>
      <c r="L12" s="4">
        <v>69</v>
      </c>
      <c r="M12" s="4">
        <v>195</v>
      </c>
      <c r="N12" s="4">
        <v>195</v>
      </c>
      <c r="O12" s="5">
        <v>195</v>
      </c>
      <c r="P12" s="4">
        <v>195</v>
      </c>
      <c r="Q12" s="4"/>
      <c r="R12" s="6">
        <f>SUM(F12:Q12)</f>
        <v>1824</v>
      </c>
    </row>
    <row r="13" spans="1:18" ht="27.75" customHeight="1" x14ac:dyDescent="0.25">
      <c r="A13" s="37"/>
      <c r="B13" s="38"/>
      <c r="C13" s="39"/>
      <c r="D13" s="40"/>
      <c r="E13" s="41"/>
      <c r="F13" s="7">
        <f>R13/R12*F12</f>
        <v>0</v>
      </c>
      <c r="G13" s="15">
        <f>R13/R12*G12*100</f>
        <v>10.690789473684211</v>
      </c>
      <c r="H13" s="16">
        <f>R13/R12*H12*100</f>
        <v>10.690789473684211</v>
      </c>
      <c r="I13" s="16">
        <f>R13/R12*I12*100</f>
        <v>10.690789473684211</v>
      </c>
      <c r="J13" s="15">
        <f>R13/R12*J12*100</f>
        <v>10.690789473684211</v>
      </c>
      <c r="K13" s="15">
        <f>R13/R12*K12*100</f>
        <v>10.690789473684211</v>
      </c>
      <c r="L13" s="15">
        <f>R13/R12*L12*100</f>
        <v>3.7828947368421053</v>
      </c>
      <c r="M13" s="15">
        <f>R13/R12*M12*100</f>
        <v>10.690789473684211</v>
      </c>
      <c r="N13" s="15">
        <f>R13/R12*N12*100</f>
        <v>10.690789473684211</v>
      </c>
      <c r="O13" s="15">
        <f>R13/R12*O12*100</f>
        <v>10.690789473684211</v>
      </c>
      <c r="P13" s="15">
        <f>R13/R12*P12*100</f>
        <v>10.690789473684211</v>
      </c>
      <c r="Q13" s="15">
        <f>R13/R12*Q12*100</f>
        <v>0</v>
      </c>
      <c r="R13" s="17">
        <f>100/E12*R12/100</f>
        <v>1</v>
      </c>
    </row>
    <row r="14" spans="1:18" ht="27" customHeight="1" x14ac:dyDescent="0.25">
      <c r="A14" s="37">
        <v>2</v>
      </c>
      <c r="B14" s="38" t="s">
        <v>22</v>
      </c>
      <c r="C14" s="39"/>
      <c r="D14" s="40" t="s">
        <v>23</v>
      </c>
      <c r="E14" s="41">
        <v>2</v>
      </c>
      <c r="F14" s="3"/>
      <c r="G14" s="4"/>
      <c r="H14" s="4"/>
      <c r="I14" s="4">
        <v>1</v>
      </c>
      <c r="J14" s="4">
        <v>1</v>
      </c>
      <c r="K14" s="4"/>
      <c r="L14" s="4"/>
      <c r="M14" s="4"/>
      <c r="N14" s="4"/>
      <c r="O14" s="5"/>
      <c r="P14" s="4"/>
      <c r="Q14" s="4"/>
      <c r="R14" s="6">
        <f>SUM(I14:J14)</f>
        <v>2</v>
      </c>
    </row>
    <row r="15" spans="1:18" ht="21.75" customHeight="1" x14ac:dyDescent="0.25">
      <c r="A15" s="37"/>
      <c r="B15" s="38"/>
      <c r="C15" s="39"/>
      <c r="D15" s="40"/>
      <c r="E15" s="41"/>
      <c r="F15" s="5"/>
      <c r="G15" s="5"/>
      <c r="H15" s="5"/>
      <c r="I15" s="9">
        <f>R15/R14*I14</f>
        <v>0.5</v>
      </c>
      <c r="J15" s="9">
        <f>R15/R14*J14</f>
        <v>0.5</v>
      </c>
      <c r="K15" s="5"/>
      <c r="L15" s="5"/>
      <c r="M15" s="5"/>
      <c r="N15" s="5"/>
      <c r="O15" s="5"/>
      <c r="P15" s="5"/>
      <c r="Q15" s="5"/>
      <c r="R15" s="24">
        <f>100/E14*R14/100</f>
        <v>1</v>
      </c>
    </row>
    <row r="16" spans="1:18" ht="27" customHeight="1" x14ac:dyDescent="0.25">
      <c r="A16" s="37">
        <v>3</v>
      </c>
      <c r="B16" s="38" t="s">
        <v>24</v>
      </c>
      <c r="C16" s="39"/>
      <c r="D16" s="40" t="s">
        <v>23</v>
      </c>
      <c r="E16" s="41">
        <v>2</v>
      </c>
      <c r="F16" s="5"/>
      <c r="G16" s="5"/>
      <c r="H16" s="5"/>
      <c r="I16" s="5">
        <v>1</v>
      </c>
      <c r="J16" s="5">
        <v>1</v>
      </c>
      <c r="K16" s="5"/>
      <c r="L16" s="5"/>
      <c r="M16" s="5"/>
      <c r="N16" s="5"/>
      <c r="O16" s="5"/>
      <c r="P16" s="5"/>
      <c r="Q16" s="5"/>
      <c r="R16" s="8">
        <f>SUM(I16:J16)</f>
        <v>2</v>
      </c>
    </row>
    <row r="17" spans="1:18" ht="27.75" customHeight="1" x14ac:dyDescent="0.25">
      <c r="A17" s="37"/>
      <c r="B17" s="38"/>
      <c r="C17" s="39"/>
      <c r="D17" s="40"/>
      <c r="E17" s="41"/>
      <c r="F17" s="3"/>
      <c r="G17" s="5"/>
      <c r="H17" s="5"/>
      <c r="I17" s="9">
        <v>1</v>
      </c>
      <c r="J17" s="9">
        <v>1</v>
      </c>
      <c r="K17" s="5"/>
      <c r="L17" s="5"/>
      <c r="M17" s="5"/>
      <c r="N17" s="5"/>
      <c r="O17" s="5"/>
      <c r="P17" s="5"/>
      <c r="Q17" s="5"/>
      <c r="R17" s="10">
        <f>100/E16*R16/100</f>
        <v>1</v>
      </c>
    </row>
    <row r="18" spans="1:18" ht="24" customHeight="1" x14ac:dyDescent="0.25">
      <c r="A18" s="37">
        <v>4</v>
      </c>
      <c r="B18" s="38" t="s">
        <v>25</v>
      </c>
      <c r="C18" s="39"/>
      <c r="D18" s="40" t="s">
        <v>23</v>
      </c>
      <c r="E18" s="41">
        <v>9</v>
      </c>
      <c r="F18" s="3"/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/>
      <c r="M18" s="5">
        <v>1</v>
      </c>
      <c r="N18" s="5">
        <v>1</v>
      </c>
      <c r="O18" s="5">
        <v>1</v>
      </c>
      <c r="P18" s="5">
        <v>1</v>
      </c>
      <c r="Q18" s="5"/>
      <c r="R18" s="8">
        <f>SUM(G18:P18)</f>
        <v>9</v>
      </c>
    </row>
    <row r="19" spans="1:18" ht="26.25" customHeight="1" x14ac:dyDescent="0.25">
      <c r="A19" s="37"/>
      <c r="B19" s="38"/>
      <c r="C19" s="39"/>
      <c r="D19" s="40"/>
      <c r="E19" s="41"/>
      <c r="F19" s="3"/>
      <c r="G19" s="21">
        <f>R19/R18*G18</f>
        <v>0.1111111111111111</v>
      </c>
      <c r="H19" s="21">
        <f>R19/R18*H18</f>
        <v>0.1111111111111111</v>
      </c>
      <c r="I19" s="21">
        <f>R19/R18*I18</f>
        <v>0.1111111111111111</v>
      </c>
      <c r="J19" s="21">
        <f>R19/R18*J18</f>
        <v>0.1111111111111111</v>
      </c>
      <c r="K19" s="21">
        <f>R19/R18*K18</f>
        <v>0.1111111111111111</v>
      </c>
      <c r="L19" s="21"/>
      <c r="M19" s="21">
        <f>R19/R18*M18</f>
        <v>0.1111111111111111</v>
      </c>
      <c r="N19" s="21">
        <f>R19/R18*N18</f>
        <v>0.1111111111111111</v>
      </c>
      <c r="O19" s="21">
        <f>R19/R18*O18</f>
        <v>0.1111111111111111</v>
      </c>
      <c r="P19" s="21">
        <f>R19/R18*P18</f>
        <v>0.1111111111111111</v>
      </c>
      <c r="Q19" s="5"/>
      <c r="R19" s="10">
        <f>100/E18*R18/100</f>
        <v>1</v>
      </c>
    </row>
    <row r="20" spans="1:18" ht="28.5" customHeight="1" x14ac:dyDescent="0.25">
      <c r="A20" s="37">
        <v>5</v>
      </c>
      <c r="B20" s="38" t="s">
        <v>26</v>
      </c>
      <c r="C20" s="39"/>
      <c r="D20" s="40" t="s">
        <v>23</v>
      </c>
      <c r="E20" s="41">
        <v>9</v>
      </c>
      <c r="F20" s="3"/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/>
      <c r="M20" s="5">
        <v>1</v>
      </c>
      <c r="N20" s="5">
        <v>1</v>
      </c>
      <c r="O20" s="5">
        <v>1</v>
      </c>
      <c r="P20" s="5">
        <v>1</v>
      </c>
      <c r="Q20" s="5"/>
      <c r="R20" s="8">
        <f>SUM(G20:P20)</f>
        <v>9</v>
      </c>
    </row>
    <row r="21" spans="1:18" ht="30" customHeight="1" x14ac:dyDescent="0.25">
      <c r="A21" s="37"/>
      <c r="B21" s="38"/>
      <c r="C21" s="39"/>
      <c r="D21" s="40"/>
      <c r="E21" s="41"/>
      <c r="F21" s="3"/>
      <c r="G21" s="21">
        <f>R21/R20*G20</f>
        <v>0.1111111111111111</v>
      </c>
      <c r="H21" s="21">
        <f>R21/R20*H20</f>
        <v>0.1111111111111111</v>
      </c>
      <c r="I21" s="21">
        <f>R21/R20*I20</f>
        <v>0.1111111111111111</v>
      </c>
      <c r="J21" s="21">
        <f>R21/R20*J20</f>
        <v>0.1111111111111111</v>
      </c>
      <c r="K21" s="21">
        <f>R21/R20*K20</f>
        <v>0.1111111111111111</v>
      </c>
      <c r="L21" s="9"/>
      <c r="M21" s="21">
        <f>R21/R20*M20</f>
        <v>0.1111111111111111</v>
      </c>
      <c r="N21" s="21">
        <f>R21/R20*N20</f>
        <v>0.1111111111111111</v>
      </c>
      <c r="O21" s="21">
        <f>R21/R20*O20</f>
        <v>0.1111111111111111</v>
      </c>
      <c r="P21" s="21">
        <f>R21/R20*P20</f>
        <v>0.1111111111111111</v>
      </c>
      <c r="Q21" s="5"/>
      <c r="R21" s="10">
        <f>100/R20*E20/100</f>
        <v>1</v>
      </c>
    </row>
    <row r="22" spans="1:18" ht="27.75" customHeight="1" x14ac:dyDescent="0.25">
      <c r="A22" s="37">
        <v>6</v>
      </c>
      <c r="B22" s="38" t="s">
        <v>27</v>
      </c>
      <c r="C22" s="39"/>
      <c r="D22" s="40" t="s">
        <v>21</v>
      </c>
      <c r="E22" s="41">
        <v>175</v>
      </c>
      <c r="F22" s="3"/>
      <c r="G22" s="5">
        <v>9</v>
      </c>
      <c r="H22" s="5">
        <v>19</v>
      </c>
      <c r="I22" s="5">
        <v>19</v>
      </c>
      <c r="J22" s="5">
        <v>20</v>
      </c>
      <c r="K22" s="5">
        <v>20</v>
      </c>
      <c r="L22" s="5">
        <v>9</v>
      </c>
      <c r="M22" s="5">
        <v>19</v>
      </c>
      <c r="N22" s="5">
        <v>20</v>
      </c>
      <c r="O22" s="5">
        <v>20</v>
      </c>
      <c r="P22" s="5">
        <v>20</v>
      </c>
      <c r="Q22" s="5"/>
      <c r="R22" s="8">
        <f>SUM(F22:Q22)</f>
        <v>175</v>
      </c>
    </row>
    <row r="23" spans="1:18" ht="28.5" customHeight="1" x14ac:dyDescent="0.25">
      <c r="A23" s="37"/>
      <c r="B23" s="38"/>
      <c r="C23" s="39"/>
      <c r="D23" s="40"/>
      <c r="E23" s="41"/>
      <c r="F23" s="3"/>
      <c r="G23" s="11">
        <f>R23/R22*G22</f>
        <v>5.1428571428571428E-2</v>
      </c>
      <c r="H23" s="11">
        <f>R23/R22*H22</f>
        <v>0.10857142857142857</v>
      </c>
      <c r="I23" s="11">
        <f>R23/R22*I22</f>
        <v>0.10857142857142857</v>
      </c>
      <c r="J23" s="11">
        <f>R23/R22*J22</f>
        <v>0.11428571428571428</v>
      </c>
      <c r="K23" s="11">
        <f>R23/R22*K22</f>
        <v>0.11428571428571428</v>
      </c>
      <c r="L23" s="11">
        <f>R23/R22*L22</f>
        <v>5.1428571428571428E-2</v>
      </c>
      <c r="M23" s="11">
        <f>R23/R22*M22</f>
        <v>0.10857142857142857</v>
      </c>
      <c r="N23" s="11">
        <f>R23/R22*N22</f>
        <v>0.11428571428571428</v>
      </c>
      <c r="O23" s="11">
        <f>R23/R22*O22</f>
        <v>0.11428571428571428</v>
      </c>
      <c r="P23" s="11">
        <f>R23/R22*P22</f>
        <v>0.11428571428571428</v>
      </c>
      <c r="Q23" s="5"/>
      <c r="R23" s="18">
        <f>100/E22*R22/100</f>
        <v>1</v>
      </c>
    </row>
    <row r="24" spans="1:18" ht="28.5" customHeight="1" x14ac:dyDescent="0.25">
      <c r="A24" s="37">
        <v>7</v>
      </c>
      <c r="B24" s="47" t="s">
        <v>28</v>
      </c>
      <c r="C24" s="48"/>
      <c r="D24" s="40" t="s">
        <v>29</v>
      </c>
      <c r="E24" s="41">
        <v>150</v>
      </c>
      <c r="F24" s="3">
        <v>6</v>
      </c>
      <c r="G24" s="5">
        <v>14</v>
      </c>
      <c r="H24" s="5">
        <v>15</v>
      </c>
      <c r="I24" s="5">
        <v>15</v>
      </c>
      <c r="J24" s="5">
        <v>15</v>
      </c>
      <c r="K24" s="5">
        <v>15</v>
      </c>
      <c r="L24" s="5">
        <v>6</v>
      </c>
      <c r="M24" s="5">
        <v>14</v>
      </c>
      <c r="N24" s="5">
        <v>14</v>
      </c>
      <c r="O24" s="5">
        <v>15</v>
      </c>
      <c r="P24" s="5">
        <v>15</v>
      </c>
      <c r="Q24" s="5">
        <v>6</v>
      </c>
      <c r="R24" s="8">
        <f>SUM(F24:Q24)</f>
        <v>150</v>
      </c>
    </row>
    <row r="25" spans="1:18" ht="32.25" customHeight="1" x14ac:dyDescent="0.25">
      <c r="A25" s="37"/>
      <c r="B25" s="47"/>
      <c r="C25" s="48"/>
      <c r="D25" s="40"/>
      <c r="E25" s="41"/>
      <c r="F25" s="12">
        <f>R25/R24*F24</f>
        <v>0.04</v>
      </c>
      <c r="G25" s="11">
        <f>R25/R24*G24</f>
        <v>9.3333333333333338E-2</v>
      </c>
      <c r="H25" s="11">
        <f>R25/R24*H24</f>
        <v>0.1</v>
      </c>
      <c r="I25" s="11">
        <f>R25/R24*I24</f>
        <v>0.1</v>
      </c>
      <c r="J25" s="11">
        <f>R25/R24*J24</f>
        <v>0.1</v>
      </c>
      <c r="K25" s="11">
        <f>R25/R24*K24</f>
        <v>0.1</v>
      </c>
      <c r="L25" s="11">
        <f>R25/R24*L24</f>
        <v>0.04</v>
      </c>
      <c r="M25" s="11">
        <f>R25/R24*M24</f>
        <v>9.3333333333333338E-2</v>
      </c>
      <c r="N25" s="11">
        <f>R25/R24*N24</f>
        <v>9.3333333333333338E-2</v>
      </c>
      <c r="O25" s="11">
        <f>R25/R24*O24</f>
        <v>0.1</v>
      </c>
      <c r="P25" s="11">
        <f>R25/R24*P24</f>
        <v>0.1</v>
      </c>
      <c r="Q25" s="11">
        <f>R25/R24*Q24</f>
        <v>0.04</v>
      </c>
      <c r="R25" s="18">
        <f>100/E24*R24/100</f>
        <v>1</v>
      </c>
    </row>
    <row r="26" spans="1:18" ht="25.5" customHeight="1" x14ac:dyDescent="0.25">
      <c r="A26" s="37">
        <v>8</v>
      </c>
      <c r="B26" s="38" t="s">
        <v>30</v>
      </c>
      <c r="C26" s="39"/>
      <c r="D26" s="40" t="s">
        <v>21</v>
      </c>
      <c r="E26" s="41">
        <v>600</v>
      </c>
      <c r="F26" s="3"/>
      <c r="G26" s="5">
        <v>60</v>
      </c>
      <c r="H26" s="5">
        <v>60</v>
      </c>
      <c r="I26" s="5">
        <v>60</v>
      </c>
      <c r="J26" s="5">
        <v>60</v>
      </c>
      <c r="K26" s="5">
        <v>60</v>
      </c>
      <c r="L26" s="5">
        <v>60</v>
      </c>
      <c r="M26" s="5">
        <v>60</v>
      </c>
      <c r="N26" s="5">
        <v>60</v>
      </c>
      <c r="O26" s="5">
        <v>60</v>
      </c>
      <c r="P26" s="5">
        <v>60</v>
      </c>
      <c r="Q26" s="5">
        <v>60</v>
      </c>
      <c r="R26" s="8">
        <f>SUM(F26:Q26)</f>
        <v>660</v>
      </c>
    </row>
    <row r="27" spans="1:18" ht="31.5" customHeight="1" thickBot="1" x14ac:dyDescent="0.3">
      <c r="A27" s="42"/>
      <c r="B27" s="43"/>
      <c r="C27" s="44"/>
      <c r="D27" s="45"/>
      <c r="E27" s="46"/>
      <c r="F27" s="19">
        <f>R27/R26*F26</f>
        <v>0</v>
      </c>
      <c r="G27" s="13">
        <f>R27/R26*G26</f>
        <v>0.1</v>
      </c>
      <c r="H27" s="13">
        <f>R27/R26*H26</f>
        <v>0.1</v>
      </c>
      <c r="I27" s="13">
        <f>R27/R26*I26</f>
        <v>0.1</v>
      </c>
      <c r="J27" s="13">
        <f>R27/R26*J26</f>
        <v>0.1</v>
      </c>
      <c r="K27" s="13">
        <f>R27/R26*K26</f>
        <v>0.1</v>
      </c>
      <c r="L27" s="13">
        <f>R27/R26*L26</f>
        <v>0.1</v>
      </c>
      <c r="M27" s="13">
        <f>R27/R26*M26</f>
        <v>0.1</v>
      </c>
      <c r="N27" s="13">
        <f>R27/R26*N26</f>
        <v>0.1</v>
      </c>
      <c r="O27" s="13">
        <f>R27/R26*O26</f>
        <v>0.1</v>
      </c>
      <c r="P27" s="13">
        <f>R27/R26*P26</f>
        <v>0.1</v>
      </c>
      <c r="Q27" s="13">
        <f>R27/R26*Q26</f>
        <v>0.1</v>
      </c>
      <c r="R27" s="20">
        <f>100/E26*R26/100</f>
        <v>1.1000000000000001</v>
      </c>
    </row>
  </sheetData>
  <mergeCells count="51">
    <mergeCell ref="C7:Q7"/>
    <mergeCell ref="A9:R9"/>
    <mergeCell ref="A10:A11"/>
    <mergeCell ref="B10:C11"/>
    <mergeCell ref="D10:E10"/>
    <mergeCell ref="F10:F11"/>
    <mergeCell ref="G10:G11"/>
    <mergeCell ref="H10:H11"/>
    <mergeCell ref="I10:I11"/>
    <mergeCell ref="A8:C8"/>
    <mergeCell ref="P10:P11"/>
    <mergeCell ref="Q10:Q11"/>
    <mergeCell ref="R10:R11"/>
    <mergeCell ref="K10:K11"/>
    <mergeCell ref="L10:L11"/>
    <mergeCell ref="M10:M11"/>
    <mergeCell ref="N10:N11"/>
    <mergeCell ref="O10:O11"/>
    <mergeCell ref="A14:A15"/>
    <mergeCell ref="B14:C15"/>
    <mergeCell ref="D14:D15"/>
    <mergeCell ref="E14:E15"/>
    <mergeCell ref="A12:A13"/>
    <mergeCell ref="B12:C13"/>
    <mergeCell ref="D12:D13"/>
    <mergeCell ref="E12:E13"/>
    <mergeCell ref="J10:J11"/>
    <mergeCell ref="A16:A17"/>
    <mergeCell ref="B16:C17"/>
    <mergeCell ref="D16:D17"/>
    <mergeCell ref="E16:E17"/>
    <mergeCell ref="E18:E19"/>
    <mergeCell ref="A18:A19"/>
    <mergeCell ref="B18:C19"/>
    <mergeCell ref="D18:D19"/>
    <mergeCell ref="A20:A21"/>
    <mergeCell ref="B20:C21"/>
    <mergeCell ref="D20:D21"/>
    <mergeCell ref="E20:E21"/>
    <mergeCell ref="A26:A27"/>
    <mergeCell ref="B26:C27"/>
    <mergeCell ref="D26:D27"/>
    <mergeCell ref="E26:E27"/>
    <mergeCell ref="A22:A23"/>
    <mergeCell ref="B22:C23"/>
    <mergeCell ref="D22:D23"/>
    <mergeCell ref="E22:E23"/>
    <mergeCell ref="A24:A25"/>
    <mergeCell ref="B24:C25"/>
    <mergeCell ref="D24:D25"/>
    <mergeCell ref="E24:E25"/>
  </mergeCells>
  <pageMargins left="0.89" right="2.1" top="0.93" bottom="0.75" header="0.3" footer="0.3"/>
  <pageSetup scale="3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I8" sqref="I8"/>
    </sheetView>
  </sheetViews>
  <sheetFormatPr baseColWidth="10" defaultRowHeight="15" x14ac:dyDescent="0.25"/>
  <cols>
    <col min="2" max="2" width="49.85546875" customWidth="1"/>
    <col min="3" max="3" width="13.85546875" customWidth="1"/>
  </cols>
  <sheetData>
    <row r="3" spans="2:7" ht="15" customHeight="1" x14ac:dyDescent="0.25">
      <c r="B3" s="66" t="s">
        <v>3</v>
      </c>
      <c r="C3" s="64" t="s">
        <v>38</v>
      </c>
      <c r="D3" s="60" t="s">
        <v>37</v>
      </c>
      <c r="E3" s="60"/>
      <c r="F3" s="68" t="s">
        <v>40</v>
      </c>
      <c r="G3" s="69"/>
    </row>
    <row r="4" spans="2:7" x14ac:dyDescent="0.25">
      <c r="B4" s="67"/>
      <c r="C4" s="65"/>
      <c r="D4" s="60"/>
      <c r="E4" s="60"/>
      <c r="F4" s="70"/>
      <c r="G4" s="71"/>
    </row>
    <row r="5" spans="2:7" x14ac:dyDescent="0.25">
      <c r="B5" s="22" t="s">
        <v>20</v>
      </c>
      <c r="C5" s="34"/>
      <c r="D5" s="29">
        <v>1824</v>
      </c>
      <c r="E5" s="28">
        <v>1</v>
      </c>
      <c r="F5" s="35">
        <v>0</v>
      </c>
      <c r="G5" s="36">
        <f t="shared" ref="G5:G12" si="0">100/D5*F5/E5/100</f>
        <v>0</v>
      </c>
    </row>
    <row r="6" spans="2:7" ht="26.25" x14ac:dyDescent="0.25">
      <c r="B6" s="25" t="s">
        <v>22</v>
      </c>
      <c r="C6" s="34">
        <v>2</v>
      </c>
      <c r="D6" s="30">
        <v>2</v>
      </c>
      <c r="E6" s="28">
        <v>1</v>
      </c>
      <c r="F6" s="35">
        <v>0</v>
      </c>
      <c r="G6" s="36">
        <f t="shared" si="0"/>
        <v>0</v>
      </c>
    </row>
    <row r="7" spans="2:7" ht="26.25" x14ac:dyDescent="0.25">
      <c r="B7" s="25" t="s">
        <v>24</v>
      </c>
      <c r="C7" s="34">
        <v>2</v>
      </c>
      <c r="D7" s="31" t="s">
        <v>39</v>
      </c>
      <c r="E7" s="28">
        <v>1</v>
      </c>
      <c r="F7" s="35">
        <v>0</v>
      </c>
      <c r="G7" s="36">
        <f t="shared" si="0"/>
        <v>0</v>
      </c>
    </row>
    <row r="8" spans="2:7" ht="39" x14ac:dyDescent="0.25">
      <c r="B8" s="25" t="s">
        <v>34</v>
      </c>
      <c r="C8" s="34">
        <v>9</v>
      </c>
      <c r="D8" s="31" t="s">
        <v>35</v>
      </c>
      <c r="E8" s="28">
        <v>1</v>
      </c>
      <c r="F8" s="35">
        <v>3</v>
      </c>
      <c r="G8" s="36">
        <f t="shared" si="0"/>
        <v>0.33333333333333326</v>
      </c>
    </row>
    <row r="9" spans="2:7" ht="39" x14ac:dyDescent="0.25">
      <c r="B9" s="25" t="s">
        <v>26</v>
      </c>
      <c r="C9" s="34">
        <v>9</v>
      </c>
      <c r="D9" s="30">
        <v>9</v>
      </c>
      <c r="E9" s="28">
        <v>1</v>
      </c>
      <c r="F9" s="35">
        <v>3</v>
      </c>
      <c r="G9" s="36">
        <f t="shared" si="0"/>
        <v>0.33333333333333326</v>
      </c>
    </row>
    <row r="10" spans="2:7" ht="26.25" x14ac:dyDescent="0.25">
      <c r="B10" s="25" t="s">
        <v>27</v>
      </c>
      <c r="C10" s="34">
        <f>18+22+21+41+67+27+29+18+9+11+2</f>
        <v>265</v>
      </c>
      <c r="D10" s="32" t="s">
        <v>41</v>
      </c>
      <c r="E10" s="28">
        <v>1</v>
      </c>
      <c r="F10" s="35">
        <v>155</v>
      </c>
      <c r="G10" s="36">
        <f t="shared" si="0"/>
        <v>0.88571428571428568</v>
      </c>
    </row>
    <row r="11" spans="2:7" ht="26.25" x14ac:dyDescent="0.25">
      <c r="B11" s="25" t="s">
        <v>33</v>
      </c>
      <c r="C11" s="34">
        <v>300</v>
      </c>
      <c r="D11" s="33">
        <v>150</v>
      </c>
      <c r="E11" s="28">
        <v>1</v>
      </c>
      <c r="F11" s="35">
        <v>155</v>
      </c>
      <c r="G11" s="36">
        <f t="shared" si="0"/>
        <v>1.0333333333333332</v>
      </c>
    </row>
    <row r="12" spans="2:7" ht="26.25" x14ac:dyDescent="0.25">
      <c r="B12" s="25" t="s">
        <v>30</v>
      </c>
      <c r="C12" s="34"/>
      <c r="D12" s="32" t="s">
        <v>36</v>
      </c>
      <c r="E12" s="28">
        <v>1</v>
      </c>
      <c r="F12" s="35">
        <v>0</v>
      </c>
      <c r="G12" s="36">
        <f t="shared" si="0"/>
        <v>0</v>
      </c>
    </row>
    <row r="13" spans="2:7" x14ac:dyDescent="0.25">
      <c r="B13" s="72"/>
      <c r="C13" s="73"/>
      <c r="D13" s="73"/>
      <c r="E13" s="73"/>
      <c r="F13" s="73"/>
      <c r="G13" s="74"/>
    </row>
    <row r="14" spans="2:7" x14ac:dyDescent="0.25">
      <c r="B14" s="75"/>
      <c r="C14" s="76"/>
      <c r="D14" s="76"/>
      <c r="E14" s="76"/>
      <c r="F14" s="76"/>
      <c r="G14" s="77"/>
    </row>
    <row r="15" spans="2:7" x14ac:dyDescent="0.25">
      <c r="D15" s="23"/>
    </row>
    <row r="16" spans="2:7" x14ac:dyDescent="0.25">
      <c r="D16" s="26"/>
    </row>
    <row r="17" spans="4:4" x14ac:dyDescent="0.25">
      <c r="D17" s="23"/>
    </row>
    <row r="18" spans="4:4" x14ac:dyDescent="0.25">
      <c r="D18" s="27"/>
    </row>
    <row r="19" spans="4:4" x14ac:dyDescent="0.25">
      <c r="D19" s="23"/>
    </row>
    <row r="20" spans="4:4" x14ac:dyDescent="0.25">
      <c r="D20" s="27"/>
    </row>
    <row r="21" spans="4:4" x14ac:dyDescent="0.25">
      <c r="D21" s="23"/>
    </row>
    <row r="22" spans="4:4" x14ac:dyDescent="0.25">
      <c r="D22" s="27"/>
    </row>
  </sheetData>
  <mergeCells count="5">
    <mergeCell ref="D3:E4"/>
    <mergeCell ref="C3:C4"/>
    <mergeCell ref="B3:B4"/>
    <mergeCell ref="F3:G4"/>
    <mergeCell ref="B13:G14"/>
  </mergeCells>
  <pageMargins left="0.7" right="0.7" top="0.75" bottom="0.75" header="0.3" footer="0.3"/>
  <pageSetup orientation="portrait" horizontalDpi="0" verticalDpi="0" r:id="rId1"/>
  <ignoredErrors>
    <ignoredError sqref="D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2024</vt:lpstr>
      <vt:lpstr>indicadores</vt:lpstr>
      <vt:lpstr>'poa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2024-04-17T17:09:53Z</cp:lastPrinted>
  <dcterms:created xsi:type="dcterms:W3CDTF">2023-08-28T21:00:28Z</dcterms:created>
  <dcterms:modified xsi:type="dcterms:W3CDTF">2024-04-17T17:10:26Z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